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<sst xmlns="http://schemas.openxmlformats.org/spreadsheetml/2006/main" count="163" uniqueCount="112">
  <si>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</si>
  <si>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</si>
  <si>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</si>
  <si>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</si>
  <si>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</si>
  <si>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</si>
  <si>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</si>
  <si>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</si>
  <si>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</si>
  <si>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</si>
  <si>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</si>
  <si>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</si>
  <si>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</si>
  <si>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</si>
  <si>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</si>
  <si>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</si>
  <si>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</si>
  <si>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</si>
  <si>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</si>
  <si>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</si>
  <si>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</si>
  <si>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</si>
  <si>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</si>
  <si>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</si>
  <si>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</si>
  <si>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</si>
  <si>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</si>
  <si>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</si>
  <si>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</si>
  <si>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</si>
  <si>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</si>
  <si>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</si>
  <si>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</si>
  <si>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</si>
  <si>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</si>
  <si>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</si>
  <si>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</si>
  <si>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</si>
  <si>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</si>
  <si>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</si>
  <si>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</si>
  <si>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</si>
  <si>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</si>
  <si>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</si>
  <si>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</si>
  <si>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</si>
  <si>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</si>
  <si>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</si>
  <si>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</si>
  <si>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</si>
  <si>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</si>
  <si>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</si>
  <si>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</si>
  <si>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</si>
  <si>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</si>
  <si>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</si>
  <si>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</si>
  <si>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</si>
  <si>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</si>
  <si>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</si>
  <si>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</si>
  <si>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</si>
  <si>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</si>
  <si>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</si>
  <si>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</si>
  <si>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</si>
  <si>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</si>
  <si>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</si>
  <si>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</si>
  <si>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</si>
  <si>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</si>
  <si>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</si>
  <si>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</si>
  <si>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</si>
  <si>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</si>
  <si>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</si>
  <si>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</si>
  <si>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</si>
  <si>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</si>
  <si>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</si>
  <si>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</si>
  <si>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</si>
  <si>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</si>
  <si>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</si>
  <si>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</si>
  <si>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</si>
  <si>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</si>
  <si>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</si>
  <si>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</si>
  <si>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</si>
  <si>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</si>
  <si>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</si>
  <si>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</si>
  <si>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</si>
  <si>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</si>
  <si>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</si>
  <si>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</si>
  <si>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</si>
  <si>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</si>
  <si>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</si>
  <si>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</si>
  <si>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</si>
  <si>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</si>
  <si>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</si>
  <si>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</si>
  <si>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</si>
  <si>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</si>
  <si>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</si>
  <si>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</si>
  <si>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</si>
  <si>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</si>
  <si>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05.05.2017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</si>
</sst>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36582124"/>
        <c:axId val="60803661"/>
      </c:bar3D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10362038"/>
        <c:axId val="26149479"/>
      </c:bar3D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34018720"/>
        <c:axId val="37733025"/>
      </c:bar3D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4052906"/>
        <c:axId val="36476155"/>
      </c:bar3D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59849940"/>
        <c:axId val="1778549"/>
      </c:bar3D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549"/>
        <c:crosses val="autoZero"/>
        <c:auto val="1"/>
        <c:lblOffset val="100"/>
        <c:tickLblSkip val="2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6006942"/>
        <c:axId val="9844751"/>
      </c:bar3D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1493896"/>
        <c:axId val="59227337"/>
      </c:bar3D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63283986"/>
        <c:axId val="32684963"/>
      </c:bar3D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25729212"/>
        <c:axId val="30236317"/>
      </c:bar3D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</f>
        <v>208157.80000000005</v>
      </c>
      <c r="E6" s="3">
        <f>D6/D151*100</f>
        <v>38.960615036193744</v>
      </c>
      <c r="F6" s="3">
        <f>D6/B6*100</f>
        <v>72.89035586249015</v>
      </c>
      <c r="G6" s="3">
        <f aca="true" t="shared" si="0" ref="G6:G43">D6/C6*100</f>
        <v>32.98754887528798</v>
      </c>
      <c r="H6" s="47">
        <f>B6-D6</f>
        <v>77418.79999999993</v>
      </c>
      <c r="I6" s="47">
        <f aca="true" t="shared" si="1" ref="I6:I43">C6-D6</f>
        <v>422861.4999999999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</f>
        <v>71095.79999999999</v>
      </c>
      <c r="E7" s="95">
        <f>D7/D6*100</f>
        <v>34.15476143579533</v>
      </c>
      <c r="F7" s="95">
        <f>D7/B7*100</f>
        <v>69.07071568677931</v>
      </c>
      <c r="G7" s="95">
        <f>D7/C7*100</f>
        <v>29.214910757762848</v>
      </c>
      <c r="H7" s="105">
        <f>B7-D7</f>
        <v>31836.100000000006</v>
      </c>
      <c r="I7" s="105">
        <f t="shared" si="1"/>
        <v>172258.7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</f>
        <v>152029.5</v>
      </c>
      <c r="E8" s="1">
        <f>D8/D6*100</f>
        <v>73.03569695682793</v>
      </c>
      <c r="F8" s="1">
        <f>D8/B8*100</f>
        <v>72.19999126169697</v>
      </c>
      <c r="G8" s="1">
        <f t="shared" si="0"/>
        <v>30.84945344158308</v>
      </c>
      <c r="H8" s="44">
        <f>B8-D8</f>
        <v>58537.70000000001</v>
      </c>
      <c r="I8" s="44">
        <f t="shared" si="1"/>
        <v>340781.5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</f>
        <v>20.400000000000002</v>
      </c>
      <c r="E9" s="12">
        <f>D9/D6*100</f>
        <v>0.009800257304794727</v>
      </c>
      <c r="F9" s="120">
        <f>D9/B9*100</f>
        <v>42.14876033057852</v>
      </c>
      <c r="G9" s="1">
        <f t="shared" si="0"/>
        <v>22.054054054054056</v>
      </c>
      <c r="H9" s="44">
        <f aca="true" t="shared" si="2" ref="H9:H43">B9-D9</f>
        <v>27.999999999999996</v>
      </c>
      <c r="I9" s="44">
        <f t="shared" si="1"/>
        <v>72.1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</f>
        <v>10160.4</v>
      </c>
      <c r="E10" s="1">
        <f>D10/D6*100</f>
        <v>4.881104623511585</v>
      </c>
      <c r="F10" s="1">
        <f aca="true" t="shared" si="3" ref="F10:F41">D10/B10*100</f>
        <v>66.51914314146545</v>
      </c>
      <c r="G10" s="1">
        <f t="shared" si="0"/>
        <v>36.99870728110263</v>
      </c>
      <c r="H10" s="44">
        <f t="shared" si="2"/>
        <v>5114</v>
      </c>
      <c r="I10" s="44">
        <f t="shared" si="1"/>
        <v>17301.1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</f>
        <v>39366.600000000006</v>
      </c>
      <c r="E11" s="1">
        <f>D11/D6*100</f>
        <v>18.911902412496673</v>
      </c>
      <c r="F11" s="1">
        <f t="shared" si="3"/>
        <v>84.0399891551939</v>
      </c>
      <c r="G11" s="1">
        <f t="shared" si="0"/>
        <v>48.6605150771627</v>
      </c>
      <c r="H11" s="44">
        <f t="shared" si="2"/>
        <v>7476.099999999991</v>
      </c>
      <c r="I11" s="44">
        <f t="shared" si="1"/>
        <v>41533.899999999994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</f>
        <v>4305.799999999999</v>
      </c>
      <c r="E12" s="1">
        <f>D12/D6*100</f>
        <v>2.0685268579894664</v>
      </c>
      <c r="F12" s="1">
        <f t="shared" si="3"/>
        <v>73.74586808707416</v>
      </c>
      <c r="G12" s="1">
        <f t="shared" si="0"/>
        <v>30.656082019152038</v>
      </c>
      <c r="H12" s="44">
        <f t="shared" si="2"/>
        <v>1532.9000000000005</v>
      </c>
      <c r="I12" s="44">
        <f t="shared" si="1"/>
        <v>9739.7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2275.1000000000386</v>
      </c>
      <c r="E13" s="1">
        <f>D13/D6*100</f>
        <v>1.092968891869552</v>
      </c>
      <c r="F13" s="1">
        <f t="shared" si="3"/>
        <v>32.4773025752305</v>
      </c>
      <c r="G13" s="1">
        <f t="shared" si="0"/>
        <v>14.483425959524892</v>
      </c>
      <c r="H13" s="44">
        <f t="shared" si="2"/>
        <v>4730.099999999934</v>
      </c>
      <c r="I13" s="44">
        <f t="shared" si="1"/>
        <v>13433.199999999892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173711.6</v>
      </c>
      <c r="C18" s="46">
        <f>329127.1+600+14307.6+200+1333.8+15842.2</f>
        <v>361410.69999999995</v>
      </c>
      <c r="D18" s="47">
        <f>7750.2+16091.8+509.8+21.4+337.2+206.3+9326.4+708.9+873+242.1+3327.1+2.3+17653.4+33.8-2.1+533.8+30.7+490.1+11915.5+3423.1+24.3+167.7+3429.8+14147.8+57.6+1.8+36.5+3469.9+24.5+9514.8+2039.4+634+1548+13955+0.1+398.3</f>
        <v>122924.30000000003</v>
      </c>
      <c r="E18" s="3">
        <f>D18/D151*100</f>
        <v>23.007575651229935</v>
      </c>
      <c r="F18" s="3">
        <f>D18/B18*100</f>
        <v>70.76343778999217</v>
      </c>
      <c r="G18" s="3">
        <f t="shared" si="0"/>
        <v>34.01235768614489</v>
      </c>
      <c r="H18" s="47">
        <f>B18-D18</f>
        <v>50787.299999999974</v>
      </c>
      <c r="I18" s="47">
        <f t="shared" si="1"/>
        <v>238486.3999999999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</f>
        <v>74128.00000000001</v>
      </c>
      <c r="E19" s="95">
        <f>D19/D18*100</f>
        <v>60.30378045675264</v>
      </c>
      <c r="F19" s="95">
        <f t="shared" si="3"/>
        <v>73.75127846957741</v>
      </c>
      <c r="G19" s="95">
        <f t="shared" si="0"/>
        <v>30.950437463857828</v>
      </c>
      <c r="H19" s="105">
        <f t="shared" si="2"/>
        <v>26382.79999999999</v>
      </c>
      <c r="I19" s="105">
        <f t="shared" si="1"/>
        <v>165377.5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173711.6</v>
      </c>
      <c r="C25" s="43">
        <f>C18</f>
        <v>361410.69999999995</v>
      </c>
      <c r="D25" s="43">
        <f>D18</f>
        <v>122924.30000000003</v>
      </c>
      <c r="E25" s="1">
        <f>D25/D18*100</f>
        <v>100</v>
      </c>
      <c r="F25" s="1">
        <f t="shared" si="3"/>
        <v>70.76343778999217</v>
      </c>
      <c r="G25" s="1">
        <f t="shared" si="0"/>
        <v>34.01235768614489</v>
      </c>
      <c r="H25" s="44">
        <f t="shared" si="2"/>
        <v>50787.299999999974</v>
      </c>
      <c r="I25" s="44">
        <f t="shared" si="1"/>
        <v>238486.3999999999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</f>
        <v>18942.9</v>
      </c>
      <c r="E33" s="3">
        <f>D33/D151*100</f>
        <v>3.545517076799977</v>
      </c>
      <c r="F33" s="3">
        <f>D33/B33*100</f>
        <v>75.29872401319713</v>
      </c>
      <c r="G33" s="3">
        <f t="shared" si="0"/>
        <v>29.50419054234854</v>
      </c>
      <c r="H33" s="47">
        <f t="shared" si="2"/>
        <v>6214.0999999999985</v>
      </c>
      <c r="I33" s="47">
        <f t="shared" si="1"/>
        <v>45261.200000000004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</f>
        <v>15097.500000000002</v>
      </c>
      <c r="E34" s="1">
        <f>D34/D33*100</f>
        <v>79.70004592749791</v>
      </c>
      <c r="F34" s="1">
        <f t="shared" si="3"/>
        <v>76.59001324059844</v>
      </c>
      <c r="G34" s="1">
        <f t="shared" si="0"/>
        <v>28.795481984585198</v>
      </c>
      <c r="H34" s="44">
        <f t="shared" si="2"/>
        <v>4614.599999999997</v>
      </c>
      <c r="I34" s="44">
        <f t="shared" si="1"/>
        <v>37332.6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</f>
        <v>1405</v>
      </c>
      <c r="E36" s="1">
        <f>D36/D33*100</f>
        <v>7.41702695996917</v>
      </c>
      <c r="F36" s="1">
        <f t="shared" si="3"/>
        <v>85.83297696866026</v>
      </c>
      <c r="G36" s="1">
        <f t="shared" si="0"/>
        <v>47.703120225443925</v>
      </c>
      <c r="H36" s="44">
        <f t="shared" si="2"/>
        <v>231.9000000000001</v>
      </c>
      <c r="I36" s="44">
        <f t="shared" si="1"/>
        <v>1540.3000000000002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</f>
        <v>41.60000000000001</v>
      </c>
      <c r="E37" s="17">
        <f>D37/D33*100</f>
        <v>0.21960734628805517</v>
      </c>
      <c r="F37" s="17">
        <f t="shared" si="3"/>
        <v>17.182982238744323</v>
      </c>
      <c r="G37" s="17">
        <f t="shared" si="0"/>
        <v>4.859245415255228</v>
      </c>
      <c r="H37" s="53">
        <f t="shared" si="2"/>
        <v>200.5</v>
      </c>
      <c r="I37" s="53">
        <f t="shared" si="1"/>
        <v>814.5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</f>
        <v>20.4</v>
      </c>
      <c r="E38" s="1">
        <f>D38/D33*100</f>
        <v>0.10769206404510395</v>
      </c>
      <c r="F38" s="1">
        <f t="shared" si="3"/>
        <v>80</v>
      </c>
      <c r="G38" s="1">
        <f t="shared" si="0"/>
        <v>25.247524752475247</v>
      </c>
      <c r="H38" s="44">
        <f t="shared" si="2"/>
        <v>5.100000000000001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2378.3999999999996</v>
      </c>
      <c r="E39" s="1">
        <f>D39/D33*100</f>
        <v>12.555627702199764</v>
      </c>
      <c r="F39" s="1">
        <f t="shared" si="3"/>
        <v>67.17884984747482</v>
      </c>
      <c r="G39" s="1">
        <f t="shared" si="0"/>
        <v>30.137611191363156</v>
      </c>
      <c r="H39" s="44">
        <f>B39-D39</f>
        <v>1162.0000000000018</v>
      </c>
      <c r="I39" s="44">
        <f t="shared" si="1"/>
        <v>5513.400000000008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</f>
        <v>745.5999999999999</v>
      </c>
      <c r="E43" s="3">
        <f>D43/D151*100</f>
        <v>0.1395529476723238</v>
      </c>
      <c r="F43" s="3">
        <f>D43/B43*100</f>
        <v>75.53439367845202</v>
      </c>
      <c r="G43" s="3">
        <f t="shared" si="0"/>
        <v>35.83926168044606</v>
      </c>
      <c r="H43" s="47">
        <f t="shared" si="2"/>
        <v>241.5000000000001</v>
      </c>
      <c r="I43" s="47">
        <f t="shared" si="1"/>
        <v>1334.8000000000002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</f>
        <v>3766.5</v>
      </c>
      <c r="E45" s="3">
        <f>D45/D151*100</f>
        <v>0.7049707315018878</v>
      </c>
      <c r="F45" s="3">
        <f>D45/B45*100</f>
        <v>75.7313762943601</v>
      </c>
      <c r="G45" s="3">
        <f aca="true" t="shared" si="4" ref="G45:G76">D45/C45*100</f>
        <v>31.951985069562266</v>
      </c>
      <c r="H45" s="47">
        <f>B45-D45</f>
        <v>1207</v>
      </c>
      <c r="I45" s="47">
        <f aca="true" t="shared" si="5" ref="I45:I77">C45-D45</f>
        <v>8021.5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</f>
        <v>3271.1000000000004</v>
      </c>
      <c r="E46" s="1">
        <f>D46/D45*100</f>
        <v>86.84720562856765</v>
      </c>
      <c r="F46" s="1">
        <f aca="true" t="shared" si="6" ref="F46:F74">D46/B46*100</f>
        <v>76.64425127111696</v>
      </c>
      <c r="G46" s="1">
        <f t="shared" si="4"/>
        <v>31.065462453821098</v>
      </c>
      <c r="H46" s="44">
        <f aca="true" t="shared" si="7" ref="H46:H74">B46-D46</f>
        <v>996.7999999999993</v>
      </c>
      <c r="I46" s="44">
        <f t="shared" si="5"/>
        <v>7258.6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0.010619938935351124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</f>
        <v>18.3</v>
      </c>
      <c r="E48" s="1">
        <f>D48/D45*100</f>
        <v>0.4858622062923138</v>
      </c>
      <c r="F48" s="1">
        <f t="shared" si="6"/>
        <v>56.48148148148149</v>
      </c>
      <c r="G48" s="1">
        <f t="shared" si="4"/>
        <v>24.62987886944818</v>
      </c>
      <c r="H48" s="44">
        <f t="shared" si="7"/>
        <v>14.099999999999998</v>
      </c>
      <c r="I48" s="44">
        <f t="shared" si="5"/>
        <v>56.000000000000014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</f>
        <v>408.99999999999994</v>
      </c>
      <c r="E49" s="1">
        <f>D49/D45*100</f>
        <v>10.85888756139652</v>
      </c>
      <c r="F49" s="1">
        <f t="shared" si="6"/>
        <v>74.7578139279839</v>
      </c>
      <c r="G49" s="1">
        <f t="shared" si="4"/>
        <v>47.2777713559126</v>
      </c>
      <c r="H49" s="44">
        <f t="shared" si="7"/>
        <v>138.10000000000008</v>
      </c>
      <c r="I49" s="44">
        <f t="shared" si="5"/>
        <v>456.1000000000001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67.69999999999969</v>
      </c>
      <c r="E50" s="1">
        <f>D50/D45*100</f>
        <v>1.797424664808169</v>
      </c>
      <c r="F50" s="1">
        <f t="shared" si="6"/>
        <v>54.03032721468436</v>
      </c>
      <c r="G50" s="1">
        <f t="shared" si="4"/>
        <v>21.322834645669246</v>
      </c>
      <c r="H50" s="44">
        <f t="shared" si="7"/>
        <v>57.60000000000065</v>
      </c>
      <c r="I50" s="44">
        <f t="shared" si="5"/>
        <v>249.79999999999956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</f>
        <v>7460.400000000001</v>
      </c>
      <c r="E51" s="3">
        <f>D51/D151*100</f>
        <v>1.396353018796412</v>
      </c>
      <c r="F51" s="3">
        <f>D51/B51*100</f>
        <v>66.15061314606443</v>
      </c>
      <c r="G51" s="3">
        <f t="shared" si="4"/>
        <v>29.939442096772257</v>
      </c>
      <c r="H51" s="47">
        <f>B51-D51</f>
        <v>3817.499999999999</v>
      </c>
      <c r="I51" s="47">
        <f t="shared" si="5"/>
        <v>17457.899999999998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</f>
        <v>4531.1</v>
      </c>
      <c r="E52" s="1">
        <f>D52/D51*100</f>
        <v>60.7353493110289</v>
      </c>
      <c r="F52" s="1">
        <f t="shared" si="6"/>
        <v>72.66968180651784</v>
      </c>
      <c r="G52" s="1">
        <f t="shared" si="4"/>
        <v>29.71330019541753</v>
      </c>
      <c r="H52" s="44">
        <f t="shared" si="7"/>
        <v>1704.0999999999995</v>
      </c>
      <c r="I52" s="44">
        <f t="shared" si="5"/>
        <v>10718.3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</f>
        <v>221.2</v>
      </c>
      <c r="E54" s="1">
        <f>D54/D51*100</f>
        <v>2.964988472467964</v>
      </c>
      <c r="F54" s="1">
        <f t="shared" si="6"/>
        <v>61.99551569506726</v>
      </c>
      <c r="G54" s="1">
        <f t="shared" si="4"/>
        <v>27.301900765243147</v>
      </c>
      <c r="H54" s="44">
        <f t="shared" si="7"/>
        <v>135.60000000000002</v>
      </c>
      <c r="I54" s="44">
        <f t="shared" si="5"/>
        <v>589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</f>
        <v>463.8000000000001</v>
      </c>
      <c r="E55" s="1">
        <f>D55/D51*100</f>
        <v>6.216824835129485</v>
      </c>
      <c r="F55" s="1">
        <f t="shared" si="6"/>
        <v>71.32092880209136</v>
      </c>
      <c r="G55" s="1">
        <f t="shared" si="4"/>
        <v>44.23462088698141</v>
      </c>
      <c r="H55" s="44">
        <f t="shared" si="7"/>
        <v>186.49999999999983</v>
      </c>
      <c r="I55" s="44">
        <f t="shared" si="5"/>
        <v>584.6999999999998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2.1446571229424696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2084.3</v>
      </c>
      <c r="E57" s="1">
        <f>D57/D51*100</f>
        <v>27.938180258431185</v>
      </c>
      <c r="F57" s="1">
        <f t="shared" si="6"/>
        <v>54.57139864900247</v>
      </c>
      <c r="G57" s="1">
        <f t="shared" si="4"/>
        <v>28.637181759476803</v>
      </c>
      <c r="H57" s="44">
        <f>B57-D57</f>
        <v>1735.0999999999995</v>
      </c>
      <c r="I57" s="44">
        <f>C57-D57</f>
        <v>5194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</f>
        <v>1025.3000000000002</v>
      </c>
      <c r="E59" s="3">
        <f>D59/D151*100</f>
        <v>0.19190401991474468</v>
      </c>
      <c r="F59" s="3">
        <f>D59/B59*100</f>
        <v>50.94658385093168</v>
      </c>
      <c r="G59" s="3">
        <f t="shared" si="4"/>
        <v>12.745195534892972</v>
      </c>
      <c r="H59" s="47">
        <f>B59-D59</f>
        <v>987.1999999999998</v>
      </c>
      <c r="I59" s="47">
        <f t="shared" si="5"/>
        <v>7019.3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</f>
        <v>821.5</v>
      </c>
      <c r="E60" s="1">
        <f>D60/D59*100</f>
        <v>80.12289086121133</v>
      </c>
      <c r="F60" s="1">
        <f t="shared" si="6"/>
        <v>68.87733713423326</v>
      </c>
      <c r="G60" s="1">
        <f t="shared" si="4"/>
        <v>28.324656070061714</v>
      </c>
      <c r="H60" s="44">
        <f t="shared" si="7"/>
        <v>371.20000000000005</v>
      </c>
      <c r="I60" s="44">
        <f t="shared" si="5"/>
        <v>2078.8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0.31210377450502286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</f>
        <v>179.79999999999998</v>
      </c>
      <c r="E62" s="1">
        <f>D62/D59*100</f>
        <v>17.53633083000097</v>
      </c>
      <c r="F62" s="1">
        <f t="shared" si="6"/>
        <v>75.60975609756096</v>
      </c>
      <c r="G62" s="1">
        <f t="shared" si="4"/>
        <v>39.796370075254536</v>
      </c>
      <c r="H62" s="44">
        <f t="shared" si="7"/>
        <v>58.00000000000003</v>
      </c>
      <c r="I62" s="44">
        <f t="shared" si="5"/>
        <v>272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20.8000000000002</v>
      </c>
      <c r="E64" s="1">
        <f>D64/D59*100</f>
        <v>2.0286745342826684</v>
      </c>
      <c r="F64" s="1">
        <f t="shared" si="6"/>
        <v>8.728493495593872</v>
      </c>
      <c r="G64" s="1">
        <f t="shared" si="4"/>
        <v>3.2383621360735164</v>
      </c>
      <c r="H64" s="44">
        <f t="shared" si="7"/>
        <v>217.4999999999998</v>
      </c>
      <c r="I64" s="44">
        <f t="shared" si="5"/>
        <v>621.4999999999999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227.79999999999995</v>
      </c>
      <c r="E69" s="35">
        <f>D69/D151*100</f>
        <v>0.0426370191520324</v>
      </c>
      <c r="F69" s="3">
        <f>D69/B69*100</f>
        <v>69.40889701401584</v>
      </c>
      <c r="G69" s="3">
        <f t="shared" si="4"/>
        <v>49.46796959826275</v>
      </c>
      <c r="H69" s="47">
        <f>B69-D69</f>
        <v>100.40000000000003</v>
      </c>
      <c r="I69" s="47">
        <f t="shared" si="5"/>
        <v>232.70000000000005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76.70710571923742</v>
      </c>
      <c r="G70" s="1">
        <f t="shared" si="4"/>
        <v>76.5743944636678</v>
      </c>
      <c r="H70" s="44">
        <f t="shared" si="7"/>
        <v>67.20000000000005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2.9371893357433354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4066.7</v>
      </c>
      <c r="C77" s="62">
        <f>10000-100-5823.7</f>
        <v>4076.3</v>
      </c>
      <c r="D77" s="63"/>
      <c r="E77" s="41"/>
      <c r="F77" s="41"/>
      <c r="G77" s="41"/>
      <c r="H77" s="63">
        <f>B77-D77</f>
        <v>4066.7</v>
      </c>
      <c r="I77" s="63">
        <f t="shared" si="5"/>
        <v>4076.3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68272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</f>
        <v>29450.3</v>
      </c>
      <c r="E90" s="3">
        <f>D90/D151*100</f>
        <v>5.512172981269096</v>
      </c>
      <c r="F90" s="3">
        <f aca="true" t="shared" si="10" ref="F90:F96">D90/B90*100</f>
        <v>43.13671783454417</v>
      </c>
      <c r="G90" s="3">
        <f t="shared" si="8"/>
        <v>18.612889341969964</v>
      </c>
      <c r="H90" s="47">
        <f aca="true" t="shared" si="11" ref="H90:H96">B90-D90</f>
        <v>38821.7</v>
      </c>
      <c r="I90" s="47">
        <f t="shared" si="9"/>
        <v>128774.99999999999</v>
      </c>
    </row>
    <row r="91" spans="1:9" ht="18">
      <c r="A91" s="23" t="s">
        <v>3</v>
      </c>
      <c r="B91" s="42">
        <v>62378.4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</f>
        <v>26451.8</v>
      </c>
      <c r="E91" s="1">
        <f>D91/D90*100</f>
        <v>89.81843988006914</v>
      </c>
      <c r="F91" s="1">
        <f t="shared" si="10"/>
        <v>42.40538391494491</v>
      </c>
      <c r="G91" s="1">
        <f t="shared" si="8"/>
        <v>17.88731689570341</v>
      </c>
      <c r="H91" s="44">
        <f t="shared" si="11"/>
        <v>35926.600000000006</v>
      </c>
      <c r="I91" s="44">
        <f t="shared" si="9"/>
        <v>121428.40000000001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</f>
        <v>1089.5</v>
      </c>
      <c r="E92" s="1">
        <f>D92/D90*100</f>
        <v>3.6994529767099147</v>
      </c>
      <c r="F92" s="1">
        <f t="shared" si="10"/>
        <v>68.1107776944236</v>
      </c>
      <c r="G92" s="1">
        <f t="shared" si="8"/>
        <v>41.57444859955736</v>
      </c>
      <c r="H92" s="44">
        <f t="shared" si="11"/>
        <v>510.0999999999999</v>
      </c>
      <c r="I92" s="44">
        <f t="shared" si="9"/>
        <v>1531.1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1909</v>
      </c>
      <c r="E94" s="1">
        <f>D94/D90*100</f>
        <v>6.4821071432209525</v>
      </c>
      <c r="F94" s="1">
        <f t="shared" si="10"/>
        <v>44.45738239403821</v>
      </c>
      <c r="G94" s="1">
        <f>D94/C94*100</f>
        <v>24.713573694090307</v>
      </c>
      <c r="H94" s="44">
        <f t="shared" si="11"/>
        <v>2384.999999999998</v>
      </c>
      <c r="I94" s="44">
        <f>C94-D94</f>
        <v>5815.499999999976</v>
      </c>
    </row>
    <row r="95" spans="1:9" ht="18.75">
      <c r="A95" s="108" t="s">
        <v>12</v>
      </c>
      <c r="B95" s="111">
        <v>29018.3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</f>
        <v>21404.5</v>
      </c>
      <c r="E95" s="107">
        <f>D95/D151*100</f>
        <v>4.006251433009999</v>
      </c>
      <c r="F95" s="110">
        <f t="shared" si="10"/>
        <v>73.76207427726642</v>
      </c>
      <c r="G95" s="106">
        <f>D95/C95*100</f>
        <v>32.830347268981996</v>
      </c>
      <c r="H95" s="112">
        <f t="shared" si="11"/>
        <v>7613.799999999999</v>
      </c>
      <c r="I95" s="122">
        <f>C95-D95</f>
        <v>43792.8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</f>
        <v>3378.3999999999996</v>
      </c>
      <c r="E96" s="117">
        <f>D96/D95*100</f>
        <v>15.78359690719241</v>
      </c>
      <c r="F96" s="118">
        <f t="shared" si="10"/>
        <v>77.75910879922664</v>
      </c>
      <c r="G96" s="119">
        <f>D96/C96*100</f>
        <v>32.09332370710947</v>
      </c>
      <c r="H96" s="123">
        <f t="shared" si="11"/>
        <v>966.3000000000002</v>
      </c>
      <c r="I96" s="124">
        <f>C96-D96</f>
        <v>7148.4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</f>
        <v>3258.8999999999996</v>
      </c>
      <c r="E102" s="19">
        <f>D102/D151*100</f>
        <v>0.6099639232421352</v>
      </c>
      <c r="F102" s="19">
        <f>D102/B102*100</f>
        <v>54.07347182584456</v>
      </c>
      <c r="G102" s="19">
        <f aca="true" t="shared" si="12" ref="G102:G149">D102/C102*100</f>
        <v>25.522167140474117</v>
      </c>
      <c r="H102" s="79">
        <f aca="true" t="shared" si="13" ref="H102:H107">B102-D102</f>
        <v>2767.9000000000005</v>
      </c>
      <c r="I102" s="79">
        <f aca="true" t="shared" si="14" ref="I102:I149">C102-D102</f>
        <v>9510.000000000002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</f>
        <v>38.4</v>
      </c>
      <c r="E103" s="83">
        <f>D103/D102*100</f>
        <v>1.1783117002669614</v>
      </c>
      <c r="F103" s="1">
        <f>D103/B103*100</f>
        <v>35.48983364140481</v>
      </c>
      <c r="G103" s="83">
        <f>D103/C103*100</f>
        <v>14.820532612890775</v>
      </c>
      <c r="H103" s="87">
        <f t="shared" si="13"/>
        <v>69.80000000000001</v>
      </c>
      <c r="I103" s="87">
        <f t="shared" si="14"/>
        <v>220.70000000000002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85.10847218386573</v>
      </c>
      <c r="F104" s="1">
        <f aca="true" t="shared" si="15" ref="F104:F149">D104/B104*100</f>
        <v>55.16637826441514</v>
      </c>
      <c r="G104" s="1">
        <f t="shared" si="12"/>
        <v>26.444705052296364</v>
      </c>
      <c r="H104" s="44">
        <f t="shared" si="13"/>
        <v>2254.1</v>
      </c>
      <c r="I104" s="44">
        <f t="shared" si="14"/>
        <v>7714.700000000001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446.89999999999964</v>
      </c>
      <c r="E106" s="84">
        <f>D106/D102*100</f>
        <v>13.713216115867308</v>
      </c>
      <c r="F106" s="84">
        <f t="shared" si="15"/>
        <v>50.16275676282403</v>
      </c>
      <c r="G106" s="84">
        <f t="shared" si="12"/>
        <v>22.107346030175595</v>
      </c>
      <c r="H106" s="124">
        <f>B106-D106</f>
        <v>444.0000000000009</v>
      </c>
      <c r="I106" s="124">
        <f t="shared" si="14"/>
        <v>1574.6000000000004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137994.7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116913.2</v>
      </c>
      <c r="E107" s="82">
        <f>D107/D151*100</f>
        <v>21.882486161217717</v>
      </c>
      <c r="F107" s="82">
        <f>D107/B107*100</f>
        <v>84.72296399789266</v>
      </c>
      <c r="G107" s="82">
        <f t="shared" si="12"/>
        <v>21.827321136057538</v>
      </c>
      <c r="H107" s="81">
        <f t="shared" si="13"/>
        <v>21081.500000000015</v>
      </c>
      <c r="I107" s="81">
        <f t="shared" si="14"/>
        <v>418714.5999999999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</f>
        <v>798.4000000000001</v>
      </c>
      <c r="E108" s="6">
        <f>D108/D107*100</f>
        <v>0.6828997923245622</v>
      </c>
      <c r="F108" s="6">
        <f t="shared" si="15"/>
        <v>39.25077429821543</v>
      </c>
      <c r="G108" s="6">
        <f t="shared" si="12"/>
        <v>19.494091219845693</v>
      </c>
      <c r="H108" s="61">
        <f aca="true" t="shared" si="16" ref="H108:H149">B108-D108</f>
        <v>1235.6999999999998</v>
      </c>
      <c r="I108" s="61">
        <f t="shared" si="14"/>
        <v>3297.2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</f>
        <v>485.80000000000007</v>
      </c>
      <c r="E109" s="1">
        <f>D109/D108*100</f>
        <v>60.84669338677355</v>
      </c>
      <c r="F109" s="1">
        <f t="shared" si="15"/>
        <v>35.26422764227643</v>
      </c>
      <c r="G109" s="1">
        <f t="shared" si="12"/>
        <v>18.444832561318247</v>
      </c>
      <c r="H109" s="44">
        <f t="shared" si="16"/>
        <v>891.7999999999998</v>
      </c>
      <c r="I109" s="44">
        <f t="shared" si="14"/>
        <v>2148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</f>
        <v>99.3</v>
      </c>
      <c r="E110" s="6">
        <f>D110/D107*100</f>
        <v>0.08493480633495619</v>
      </c>
      <c r="F110" s="6">
        <f>D110/B110*100</f>
        <v>17.43022643496577</v>
      </c>
      <c r="G110" s="6">
        <f t="shared" si="12"/>
        <v>8.448187850944358</v>
      </c>
      <c r="H110" s="61">
        <f t="shared" si="16"/>
        <v>470.40000000000003</v>
      </c>
      <c r="I110" s="61">
        <f t="shared" si="14"/>
        <v>1076.1000000000001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44</v>
      </c>
      <c r="I113" s="61">
        <f t="shared" si="14"/>
        <v>60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</f>
        <v>962.1</v>
      </c>
      <c r="E114" s="6">
        <f>D114/D107*100</f>
        <v>0.8229181991426119</v>
      </c>
      <c r="F114" s="6">
        <f t="shared" si="15"/>
        <v>71.56884623967865</v>
      </c>
      <c r="G114" s="6">
        <f t="shared" si="12"/>
        <v>33.00061741098991</v>
      </c>
      <c r="H114" s="61">
        <f t="shared" si="16"/>
        <v>382.19999999999993</v>
      </c>
      <c r="I114" s="61">
        <f t="shared" si="14"/>
        <v>1953.3000000000002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</f>
        <v>179.90000000000003</v>
      </c>
      <c r="E118" s="6">
        <f>D118/D107*100</f>
        <v>0.15387484047994585</v>
      </c>
      <c r="F118" s="6">
        <f t="shared" si="15"/>
        <v>79.60176991150443</v>
      </c>
      <c r="G118" s="6">
        <f t="shared" si="12"/>
        <v>42.54966887417219</v>
      </c>
      <c r="H118" s="61">
        <f t="shared" si="16"/>
        <v>46.099999999999966</v>
      </c>
      <c r="I118" s="61">
        <f t="shared" si="14"/>
        <v>242.89999999999998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86.82601445247357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</f>
        <v>14197.3</v>
      </c>
      <c r="E124" s="17">
        <f>D124/D107*100</f>
        <v>12.143453433829542</v>
      </c>
      <c r="F124" s="6">
        <f t="shared" si="15"/>
        <v>78.77367127376836</v>
      </c>
      <c r="G124" s="6">
        <f t="shared" si="12"/>
        <v>32.62322204094763</v>
      </c>
      <c r="H124" s="61">
        <f t="shared" si="16"/>
        <v>3825.600000000002</v>
      </c>
      <c r="I124" s="61">
        <f t="shared" si="14"/>
        <v>29321.7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0.008553354112281591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>
      <c r="A126" s="16" t="s">
        <v>107</v>
      </c>
      <c r="B126" s="73">
        <v>0</v>
      </c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</f>
        <v>185.59999999999997</v>
      </c>
      <c r="E128" s="17">
        <f>D128/D107*100</f>
        <v>0.15875025232394627</v>
      </c>
      <c r="F128" s="6">
        <f t="shared" si="15"/>
        <v>27.623158208066673</v>
      </c>
      <c r="G128" s="6">
        <f t="shared" si="12"/>
        <v>14.808904492140746</v>
      </c>
      <c r="H128" s="61">
        <f t="shared" si="16"/>
        <v>486.3</v>
      </c>
      <c r="I128" s="61">
        <f t="shared" si="14"/>
        <v>1067.7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13.793103448275865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45.1</v>
      </c>
      <c r="C134" s="53">
        <v>108.1</v>
      </c>
      <c r="D134" s="76">
        <f>3.8+10.3+1.3</f>
        <v>15.400000000000002</v>
      </c>
      <c r="E134" s="17">
        <f>D134/D107*100</f>
        <v>0.013172165332913651</v>
      </c>
      <c r="F134" s="6">
        <f t="shared" si="15"/>
        <v>34.146341463414636</v>
      </c>
      <c r="G134" s="6">
        <f t="shared" si="12"/>
        <v>14.246068455134136</v>
      </c>
      <c r="H134" s="61">
        <f t="shared" si="16"/>
        <v>29.7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</f>
        <v>134.39999999999998</v>
      </c>
      <c r="E137" s="17">
        <f>D137/D107*100</f>
        <v>0.11495707926906455</v>
      </c>
      <c r="F137" s="6">
        <f t="shared" si="15"/>
        <v>65.52901023890783</v>
      </c>
      <c r="G137" s="6">
        <f>D137/C137*100</f>
        <v>35.25708289611752</v>
      </c>
      <c r="H137" s="61">
        <f t="shared" si="16"/>
        <v>70.70000000000002</v>
      </c>
      <c r="I137" s="61">
        <f t="shared" si="14"/>
        <v>246.8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</f>
        <v>122.39999999999999</v>
      </c>
      <c r="E138" s="1">
        <f>D138/D137*100</f>
        <v>91.07142857142858</v>
      </c>
      <c r="F138" s="1">
        <f t="shared" si="15"/>
        <v>72.72727272727272</v>
      </c>
      <c r="G138" s="1">
        <f>D138/C138*100</f>
        <v>39.98693237504083</v>
      </c>
      <c r="H138" s="44">
        <f t="shared" si="16"/>
        <v>45.90000000000002</v>
      </c>
      <c r="I138" s="44">
        <f t="shared" si="14"/>
        <v>183.70000000000005</v>
      </c>
    </row>
    <row r="139" spans="1:9" s="2" customFormat="1" ht="18.75">
      <c r="A139" s="16" t="s">
        <v>102</v>
      </c>
      <c r="B139" s="73">
        <v>607.1</v>
      </c>
      <c r="C139" s="53">
        <f>1397.4+115.2</f>
        <v>1512.6000000000001</v>
      </c>
      <c r="D139" s="76">
        <f>26+59.9+0.4-0.1+0.1+27.3+5.8+57.7+6.3+46.3+13.6+50.5+6-0.1+43.3+3.1+0.2+52.2+16.7</f>
        <v>415.20000000000005</v>
      </c>
      <c r="E139" s="17">
        <f>D139/D107*100</f>
        <v>0.3551352627419317</v>
      </c>
      <c r="F139" s="6">
        <f t="shared" si="15"/>
        <v>68.39070993246582</v>
      </c>
      <c r="G139" s="6">
        <f t="shared" si="12"/>
        <v>27.449424831416103</v>
      </c>
      <c r="H139" s="61">
        <f t="shared" si="16"/>
        <v>191.89999999999998</v>
      </c>
      <c r="I139" s="61">
        <f t="shared" si="14"/>
        <v>1097.4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</f>
        <v>355.79999999999995</v>
      </c>
      <c r="E140" s="1">
        <f>D140/D139*100</f>
        <v>85.69364161849708</v>
      </c>
      <c r="F140" s="1">
        <f aca="true" t="shared" si="17" ref="F140:F148">D140/B140*100</f>
        <v>81.34430727023319</v>
      </c>
      <c r="G140" s="1">
        <f t="shared" si="12"/>
        <v>30.185797912954946</v>
      </c>
      <c r="H140" s="44">
        <f t="shared" si="16"/>
        <v>81.60000000000002</v>
      </c>
      <c r="I140" s="44">
        <f t="shared" si="14"/>
        <v>822.9000000000001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4.311175337186897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0.2566006233684477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</f>
        <v>13168.1</v>
      </c>
      <c r="E144" s="17">
        <f>D144/D107*100</f>
        <v>11.263142228593521</v>
      </c>
      <c r="F144" s="99">
        <f t="shared" si="17"/>
        <v>59.29706849191696</v>
      </c>
      <c r="G144" s="6">
        <f t="shared" si="12"/>
        <v>20.65940789783335</v>
      </c>
      <c r="H144" s="61">
        <f t="shared" si="16"/>
        <v>9038.9</v>
      </c>
      <c r="I144" s="61">
        <f t="shared" si="14"/>
        <v>50570.9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0.016422439895580652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</f>
        <v>4336.9</v>
      </c>
      <c r="E147" s="17">
        <f>D147/D107*100</f>
        <v>3.7095041449554027</v>
      </c>
      <c r="F147" s="99">
        <f t="shared" si="17"/>
        <v>83.40031922463028</v>
      </c>
      <c r="G147" s="6">
        <f t="shared" si="12"/>
        <v>41.104939909769875</v>
      </c>
      <c r="H147" s="61">
        <f t="shared" si="16"/>
        <v>863.2000000000007</v>
      </c>
      <c r="I147" s="61">
        <f t="shared" si="14"/>
        <v>6213.9</v>
      </c>
      <c r="K147" s="38"/>
      <c r="L147" s="38"/>
    </row>
    <row r="148" spans="1:12" s="2" customFormat="1" ht="19.5" customHeight="1">
      <c r="A148" s="16" t="s">
        <v>51</v>
      </c>
      <c r="B148" s="73">
        <v>73575.6</v>
      </c>
      <c r="C148" s="53">
        <f>376354.8-1000+14285.9-198-200-300-15786.4</f>
        <v>373156.3</v>
      </c>
      <c r="D148" s="76">
        <f>69938.3+2324.7</f>
        <v>72263</v>
      </c>
      <c r="E148" s="17">
        <f>D148/D107*100</f>
        <v>61.80910282158045</v>
      </c>
      <c r="F148" s="6">
        <f t="shared" si="17"/>
        <v>98.21598464708407</v>
      </c>
      <c r="G148" s="6">
        <f t="shared" si="12"/>
        <v>19.365343691102094</v>
      </c>
      <c r="H148" s="61">
        <f t="shared" si="16"/>
        <v>1312.6000000000058</v>
      </c>
      <c r="I148" s="61">
        <f t="shared" si="14"/>
        <v>300893.3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</f>
        <v>9828.4</v>
      </c>
      <c r="E149" s="17">
        <f>D149/D107*100</f>
        <v>8.406578555714837</v>
      </c>
      <c r="F149" s="6">
        <f t="shared" si="15"/>
        <v>80</v>
      </c>
      <c r="G149" s="6">
        <f t="shared" si="12"/>
        <v>33.33333333333333</v>
      </c>
      <c r="H149" s="61">
        <f t="shared" si="16"/>
        <v>2457.1000000000004</v>
      </c>
      <c r="I149" s="61">
        <f t="shared" si="14"/>
        <v>19656.800000000003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149403.5</v>
      </c>
      <c r="C150" s="77">
        <f>C43+C69+C72+C77+C79+C87+C102+C107+C100+C84+C98</f>
        <v>555013.8999999999</v>
      </c>
      <c r="D150" s="53">
        <f>D43+D69+D72+D77+D79+D87+D102+D107+D100+D84+D98</f>
        <v>121145.5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749402.9000000001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534277.5000000001</v>
      </c>
      <c r="E151" s="31">
        <v>100</v>
      </c>
      <c r="F151" s="3">
        <f>D151/B151*100</f>
        <v>71.29375933826783</v>
      </c>
      <c r="G151" s="3">
        <f aca="true" t="shared" si="18" ref="G151:G157">D151/C151*100</f>
        <v>28.4217145085318</v>
      </c>
      <c r="H151" s="47">
        <f aca="true" t="shared" si="19" ref="H151:H157">B151-D151</f>
        <v>215125.40000000002</v>
      </c>
      <c r="I151" s="47">
        <f aca="true" t="shared" si="20" ref="I151:I157">C151-D151</f>
        <v>1345544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305094.3000000001</v>
      </c>
      <c r="C152" s="60">
        <f>C8+C20+C34+C52+C60+C91+C115+C119+C46+C140+C131+C103</f>
        <v>723589.8999999999</v>
      </c>
      <c r="D152" s="60">
        <f>D8+D20+D34+D52+D60+D91+D115+D119+D46+D140+D131+D103</f>
        <v>202752.9</v>
      </c>
      <c r="E152" s="6">
        <f>D152/D151*100</f>
        <v>37.94898718362648</v>
      </c>
      <c r="F152" s="6">
        <f aca="true" t="shared" si="21" ref="F152:F157">D152/B152*100</f>
        <v>66.45581382543034</v>
      </c>
      <c r="G152" s="6">
        <f t="shared" si="18"/>
        <v>28.020415984247432</v>
      </c>
      <c r="H152" s="61">
        <f t="shared" si="19"/>
        <v>102341.40000000011</v>
      </c>
      <c r="I152" s="72">
        <f t="shared" si="20"/>
        <v>520836.9999999999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46918.20000000002</v>
      </c>
      <c r="E153" s="6">
        <f>D153/D151*100</f>
        <v>8.781616294902932</v>
      </c>
      <c r="F153" s="6">
        <f t="shared" si="21"/>
        <v>81.69774852426478</v>
      </c>
      <c r="G153" s="6">
        <f t="shared" si="18"/>
        <v>45.84720919324579</v>
      </c>
      <c r="H153" s="61">
        <f t="shared" si="19"/>
        <v>10510.799999999981</v>
      </c>
      <c r="I153" s="72">
        <f t="shared" si="20"/>
        <v>55417.80000000001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10403.1</v>
      </c>
      <c r="E154" s="6">
        <f>D154/D151*100</f>
        <v>1.9471342139618455</v>
      </c>
      <c r="F154" s="6">
        <f t="shared" si="21"/>
        <v>64.9897234386811</v>
      </c>
      <c r="G154" s="6">
        <f t="shared" si="18"/>
        <v>36.26150698348851</v>
      </c>
      <c r="H154" s="61">
        <f t="shared" si="19"/>
        <v>5604.199999999999</v>
      </c>
      <c r="I154" s="72">
        <f t="shared" si="20"/>
        <v>18286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7285.4</v>
      </c>
      <c r="E155" s="6">
        <f>D155/D151*100</f>
        <v>1.3635985045224623</v>
      </c>
      <c r="F155" s="6">
        <f t="shared" si="21"/>
        <v>64.28086150153965</v>
      </c>
      <c r="G155" s="6">
        <f t="shared" si="18"/>
        <v>24.529801146120224</v>
      </c>
      <c r="H155" s="61">
        <f>B155-D155</f>
        <v>4048.300000000001</v>
      </c>
      <c r="I155" s="72">
        <f t="shared" si="20"/>
        <v>22414.800000000003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0.003893107982275128</v>
      </c>
      <c r="F156" s="6">
        <f t="shared" si="21"/>
        <v>42.27642276422765</v>
      </c>
      <c r="G156" s="6">
        <f t="shared" si="18"/>
        <v>11.128945960406634</v>
      </c>
      <c r="H156" s="61">
        <f t="shared" si="19"/>
        <v>28.399999999999995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359489.4</v>
      </c>
      <c r="C157" s="78">
        <f>C151-C152-C153-C154-C155-C156</f>
        <v>995319.4000000001</v>
      </c>
      <c r="D157" s="78">
        <f>D151-D152-D153-D154-D155-D156</f>
        <v>266897.1000000001</v>
      </c>
      <c r="E157" s="36">
        <f>D157/D151*100</f>
        <v>49.95477069500401</v>
      </c>
      <c r="F157" s="36">
        <f t="shared" si="21"/>
        <v>74.24338520134393</v>
      </c>
      <c r="G157" s="36">
        <f t="shared" si="18"/>
        <v>26.815221324933493</v>
      </c>
      <c r="H157" s="127">
        <f t="shared" si="19"/>
        <v>92592.29999999993</v>
      </c>
      <c r="I157" s="127">
        <f t="shared" si="20"/>
        <v>728422.3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534277.5000000001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534277.5000000001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2017-05-03T13:30:04Z</cp:lastPrinted>
  <dcterms:created xsi:type="dcterms:W3CDTF">2000-06-20T04:48:00Z</dcterms:created>
  <dcterms:modified xsi:type="dcterms:W3CDTF">2017-05-05T05:05:39Z</dcterms:modified>
  <cp:category/>
  <cp:version/>
  <cp:contentType/>
  <cp:contentStatus/>
</cp:coreProperties>
</file>